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6" i="1" l="1"/>
  <c r="F6" i="1" l="1"/>
  <c r="I6" i="1" s="1"/>
  <c r="E6" i="1"/>
  <c r="H6" i="1" s="1"/>
  <c r="D6" i="1"/>
  <c r="G6" i="1" s="1"/>
  <c r="C3" i="1"/>
  <c r="D3" i="1" s="1"/>
  <c r="G3" i="1" s="1"/>
  <c r="B4" i="1"/>
  <c r="L5" i="1" s="1"/>
  <c r="L3" i="1" l="1"/>
  <c r="K6" i="1"/>
  <c r="J6" i="1"/>
  <c r="E3" i="1"/>
  <c r="H3" i="1" s="1"/>
  <c r="F3" i="1"/>
  <c r="I3" i="1" s="1"/>
  <c r="K3" i="1" s="1"/>
  <c r="L4" i="1"/>
  <c r="L2" i="1"/>
  <c r="J3" i="1" l="1"/>
  <c r="L7" i="1"/>
  <c r="C4" i="1" s="1"/>
  <c r="E4" i="1" s="1"/>
  <c r="H4" i="1" s="1"/>
  <c r="F4" i="1" l="1"/>
  <c r="I4" i="1" s="1"/>
  <c r="J4" i="1" s="1"/>
  <c r="D4" i="1"/>
  <c r="G4" i="1" s="1"/>
  <c r="K4" i="1" l="1"/>
</calcChain>
</file>

<file path=xl/sharedStrings.xml><?xml version="1.0" encoding="utf-8"?>
<sst xmlns="http://schemas.openxmlformats.org/spreadsheetml/2006/main" count="15" uniqueCount="15">
  <si>
    <t>خواسته مقطوع</t>
  </si>
  <si>
    <t>حق الوکاله</t>
  </si>
  <si>
    <t>حق الوکاله مرحله بدوی</t>
  </si>
  <si>
    <t xml:space="preserve">حق الوکاله مرحله تجدید نظر </t>
  </si>
  <si>
    <t xml:space="preserve">تمبر </t>
  </si>
  <si>
    <t xml:space="preserve">تمبر بدوی </t>
  </si>
  <si>
    <t xml:space="preserve">تمبر تجدید نظر </t>
  </si>
  <si>
    <t>تمبر و سهم صندوق</t>
  </si>
  <si>
    <t>تمبر و سهم بدوی</t>
  </si>
  <si>
    <t>تمبر و سهم تجدید نظر</t>
  </si>
  <si>
    <t>خواسته غیر مقطوع</t>
  </si>
  <si>
    <t>ریال</t>
  </si>
  <si>
    <t>خواسته به میلیون ریال</t>
  </si>
  <si>
    <t>حق الوکاله کیفری</t>
  </si>
  <si>
    <t>محاسبه حق الوکاله تعرفه جدید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</si>
</sst>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_-;_-* #,##0\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  Mitra_1 (MRT)"/>
      <charset val="178"/>
    </font>
    <font>
      <sz val="11"/>
      <color theme="0" tint="-4.9989318521683403E-2"/>
      <name val="A  Mitra_1 (MRT)"/>
      <charset val="178"/>
    </font>
    <font>
      <sz val="11"/>
      <color theme="0"/>
      <name val="A  Mitra_1 (MRT)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rightToLeft="1" tabSelected="1" workbookViewId="0">
      <selection activeCell="L10" sqref="L10"/>
    </sheetView>
  </sheetViews>
  <sheetFormatPr defaultRowHeight="18" x14ac:dyDescent="0.25"/>
  <cols>
    <col min="1" max="1" width="16.28515625" style="1" bestFit="1" customWidth="1"/>
    <col min="2" max="2" width="18.28515625" style="1" bestFit="1" customWidth="1"/>
    <col min="3" max="3" width="15.140625" style="1" customWidth="1"/>
    <col min="4" max="4" width="17.85546875" style="1" bestFit="1" customWidth="1"/>
    <col min="5" max="5" width="22" style="1" bestFit="1" customWidth="1"/>
    <col min="6" max="8" width="13.140625" style="1" bestFit="1" customWidth="1"/>
    <col min="9" max="9" width="15" style="1" bestFit="1" customWidth="1"/>
    <col min="10" max="10" width="13.140625" style="1" bestFit="1" customWidth="1"/>
    <col min="11" max="11" width="16.85546875" style="1" bestFit="1" customWidth="1"/>
    <col min="12" max="12" width="12.42578125" style="1" bestFit="1" customWidth="1"/>
    <col min="13" max="16384" width="9.140625" style="1"/>
  </cols>
  <sheetData>
    <row r="1" spans="1:12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B2" s="1" t="s">
        <v>11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3">
        <f>IF(B4&lt;=500000000,B4*0.08,0)</f>
        <v>0</v>
      </c>
    </row>
    <row r="3" spans="1:12" x14ac:dyDescent="0.25">
      <c r="A3" s="1" t="s">
        <v>0</v>
      </c>
      <c r="B3" s="1">
        <v>1000000</v>
      </c>
      <c r="C3" s="2">
        <f>B3*0.1</f>
        <v>100000</v>
      </c>
      <c r="D3" s="2">
        <f>C3*0.6</f>
        <v>60000</v>
      </c>
      <c r="E3" s="2">
        <f>C3*0.4</f>
        <v>40000</v>
      </c>
      <c r="F3" s="2">
        <f>C3/20</f>
        <v>5000</v>
      </c>
      <c r="G3" s="2">
        <f t="shared" ref="G3" si="0">D3/20</f>
        <v>3000</v>
      </c>
      <c r="H3" s="2">
        <f t="shared" ref="H3" si="1">E3/20</f>
        <v>2000</v>
      </c>
      <c r="I3" s="2">
        <f>F3+F3*0.5+0.25*F3</f>
        <v>8750</v>
      </c>
      <c r="J3" s="2">
        <f>I3*0.6</f>
        <v>5250</v>
      </c>
      <c r="K3" s="2">
        <f>+I3*0.4</f>
        <v>3500</v>
      </c>
      <c r="L3" s="3">
        <f>IF(AND(500000000&lt;B4,B4&lt;=2000000000),(B4-500000000)*0.07+40000000,0)</f>
        <v>0</v>
      </c>
    </row>
    <row r="4" spans="1:12" x14ac:dyDescent="0.25">
      <c r="A4" s="1" t="s">
        <v>10</v>
      </c>
      <c r="B4" s="2">
        <f>B5*1000000</f>
        <v>100000000000</v>
      </c>
      <c r="C4" s="7">
        <f>L7</f>
        <v>3445000000</v>
      </c>
      <c r="D4" s="6">
        <f>C4*0.6</f>
        <v>2067000000</v>
      </c>
      <c r="E4" s="6">
        <f>C4*0.4</f>
        <v>1378000000</v>
      </c>
      <c r="F4" s="6">
        <f>C4/20</f>
        <v>172250000</v>
      </c>
      <c r="G4" s="6">
        <f t="shared" ref="G4" si="2">D4/20</f>
        <v>103350000</v>
      </c>
      <c r="H4" s="6">
        <f t="shared" ref="H4" si="3">E4/20</f>
        <v>68900000</v>
      </c>
      <c r="I4" s="6">
        <f>F4+F4*0.5+0.25*F4</f>
        <v>301437500</v>
      </c>
      <c r="J4" s="6">
        <f>I4*0.6</f>
        <v>180862500</v>
      </c>
      <c r="K4" s="6">
        <f>+I4*0.4</f>
        <v>120575000</v>
      </c>
      <c r="L4" s="3">
        <f>IF(AND(2000000000&lt;B4,B4&lt;=10000000000),145000000+0.05*(B4-2000000000),0)</f>
        <v>0</v>
      </c>
    </row>
    <row r="5" spans="1:12" x14ac:dyDescent="0.25">
      <c r="A5" s="1" t="s">
        <v>12</v>
      </c>
      <c r="B5" s="4">
        <v>100000</v>
      </c>
      <c r="C5" s="7"/>
      <c r="D5" s="6"/>
      <c r="E5" s="6"/>
      <c r="F5" s="6"/>
      <c r="G5" s="6"/>
      <c r="H5" s="6"/>
      <c r="I5" s="6"/>
      <c r="J5" s="6"/>
      <c r="K5" s="6"/>
      <c r="L5" s="3">
        <f>IF(AND(10000000000&lt;B4,B4&lt;=30000000000),545000000+0.04*(B4-10000000000),0)</f>
        <v>0</v>
      </c>
    </row>
    <row r="6" spans="1:12" x14ac:dyDescent="0.25">
      <c r="A6" s="5" t="s">
        <v>13</v>
      </c>
      <c r="B6" s="5"/>
      <c r="C6" s="2">
        <v>1000000</v>
      </c>
      <c r="D6" s="2">
        <f>C6*0.6</f>
        <v>600000</v>
      </c>
      <c r="E6" s="2">
        <f>C6*0.4</f>
        <v>400000</v>
      </c>
      <c r="F6" s="2">
        <f>C6/20</f>
        <v>50000</v>
      </c>
      <c r="G6" s="2">
        <f t="shared" ref="G6" si="4">D6/20</f>
        <v>30000</v>
      </c>
      <c r="H6" s="2">
        <f t="shared" ref="H6" si="5">E6/20</f>
        <v>20000</v>
      </c>
      <c r="I6" s="2">
        <f>F6+F6*0.5+0.25*F6</f>
        <v>87500</v>
      </c>
      <c r="J6" s="2">
        <f>I6*0.6</f>
        <v>52500</v>
      </c>
      <c r="K6" s="2">
        <f>+I6*0.4</f>
        <v>35000</v>
      </c>
      <c r="L6" s="3">
        <f>IF(B4&gt;30000000000,1345000000+(B4-30000000000)*0.03,0)</f>
        <v>3445000000</v>
      </c>
    </row>
    <row r="7" spans="1:12" x14ac:dyDescent="0.25">
      <c r="L7" s="8">
        <f>SUM(L2:L6)</f>
        <v>3445000000</v>
      </c>
    </row>
  </sheetData>
  <mergeCells count="11">
    <mergeCell ref="A6:B6"/>
    <mergeCell ref="A1:L1"/>
    <mergeCell ref="F4:F5"/>
    <mergeCell ref="G4:G5"/>
    <mergeCell ref="H4:H5"/>
    <mergeCell ref="I4:I5"/>
    <mergeCell ref="J4:J5"/>
    <mergeCell ref="K4:K5"/>
    <mergeCell ref="C4:C5"/>
    <mergeCell ref="D4:D5"/>
    <mergeCell ref="E4:E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2020-03-31T09:08:48Z</dcterms:modified>
</cp:coreProperties>
</file>